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<sst xmlns="http://schemas.openxmlformats.org/spreadsheetml/2006/main" count="95" uniqueCount="26">
  <si>
    <t>48 GAL, FULL FUEL</t>
  </si>
  <si>
    <t>END OF FLIGHT</t>
  </si>
  <si>
    <t>24 GAL LEFT</t>
  </si>
  <si>
    <t>N55306</t>
  </si>
  <si>
    <t>Weight</t>
  </si>
  <si>
    <t>Arm</t>
  </si>
  <si>
    <t>Moment</t>
  </si>
  <si>
    <t>Empty</t>
  </si>
  <si>
    <t>Oil(8qts)</t>
  </si>
  <si>
    <t>Front seat</t>
  </si>
  <si>
    <t>Rear seat</t>
  </si>
  <si>
    <t>Fuel</t>
  </si>
  <si>
    <t>Baggage</t>
  </si>
  <si>
    <t>TOTAL</t>
  </si>
  <si>
    <t>CG range at</t>
  </si>
  <si>
    <t>82.5 to 93</t>
  </si>
  <si>
    <t>is within limits</t>
  </si>
  <si>
    <t>81.5 to 93</t>
  </si>
  <si>
    <t>Fuel to tabs</t>
  </si>
  <si>
    <t>34 GAL FUEL</t>
  </si>
  <si>
    <t>10 GAL LEFT</t>
  </si>
  <si>
    <t>81.8 to 93</t>
  </si>
  <si>
    <t>81.2 to 93</t>
  </si>
  <si>
    <t>Fuel full, pass. to reach max</t>
  </si>
  <si>
    <t>87.3 to 93</t>
  </si>
  <si>
    <t>85.2 to 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</si>
</sst>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9"/>
      <color indexed="9"/>
      <name val="Arial"/>
      <family val="0"/>
    </font>
    <font>
      <sz val="12"/>
      <color indexed="9"/>
      <name val="Helvetic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9"/>
      <name val="Geneva"/>
      <family val="0"/>
    </font>
    <font>
      <b/>
      <i/>
      <sz val="10"/>
      <color indexed="9"/>
      <name val="Geneva"/>
      <family val="0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sz val="9"/>
      <color indexed="9"/>
      <name val="Geneva"/>
      <family val="0"/>
    </font>
    <font>
      <sz val="9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4" fillId="0" borderId="0">
      <alignment/>
      <protection locked="0"/>
    </xf>
  </cellStyleXfs>
  <cellXfs count="20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5" fillId="0" borderId="1" xfId="0" applyAlignment="1">
      <alignment horizontal="left"/>
    </xf>
    <xf numFmtId="0" fontId="4" fillId="0" borderId="1" xfId="0" applyAlignment="1">
      <alignment/>
    </xf>
    <xf numFmtId="0" fontId="4" fillId="0" borderId="2" xfId="0" applyAlignment="1">
      <alignment/>
    </xf>
    <xf numFmtId="0" fontId="6" fillId="0" borderId="1" xfId="0" applyAlignment="1">
      <alignment horizontal="left"/>
    </xf>
    <xf numFmtId="0" fontId="7" fillId="0" borderId="1" xfId="0" applyAlignment="1">
      <alignment/>
    </xf>
    <xf numFmtId="0" fontId="8" fillId="0" borderId="3" xfId="0" applyAlignment="1">
      <alignment horizontal="left"/>
    </xf>
    <xf numFmtId="0" fontId="9" fillId="0" borderId="3" xfId="0" applyAlignment="1">
      <alignment horizontal="left"/>
    </xf>
    <xf numFmtId="0" fontId="10" fillId="0" borderId="4" xfId="0" applyAlignment="1">
      <alignment/>
    </xf>
    <xf numFmtId="0" fontId="10" fillId="0" borderId="0" xfId="0" applyAlignment="1">
      <alignment/>
    </xf>
    <xf numFmtId="0" fontId="11" fillId="0" borderId="3" xfId="0" applyAlignment="1">
      <alignment/>
    </xf>
    <xf numFmtId="0" fontId="10" fillId="0" borderId="3" xfId="0" applyAlignment="1">
      <alignment/>
    </xf>
    <xf numFmtId="0" fontId="12" fillId="0" borderId="0" xfId="0" applyAlignment="1">
      <alignment/>
    </xf>
    <xf numFmtId="0" fontId="13" fillId="2" borderId="0" xfId="0" applyAlignment="1">
      <alignment/>
    </xf>
    <xf numFmtId="0" fontId="13" fillId="3" borderId="0" xfId="0" applyAlignment="1">
      <alignment/>
    </xf>
    <xf numFmtId="0" fontId="0" fillId="4" borderId="3" xfId="0" applyAlignment="1">
      <alignment/>
    </xf>
    <xf numFmtId="0" fontId="0" fillId="0" borderId="0" xfId="0" applyAlignment="1">
      <alignment horizontal="right"/>
    </xf>
    <xf numFmtId="0" fontId="0" fillId="0" borderId="0" xfId="20">
      <alignment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  <cellStyle name="Default SS" xfId="21"/>
    <cellStyle name="Default TB" xfId="22"/>
    <cellStyle name="Header" xfId="23"/>
    <cellStyle name="Body" xfId="24"/>
    <cellStyle name="Footer" xfId="25"/>
    <cellStyle name="Classic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3300"/>
      <rgbColor rgb="00CC9900"/>
      <rgbColor rgb="00EEEEEE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RowColHeaders="0" tabSelected="1" showOutlineSymbols="0" defaultGridColor="0" zoomScaleSheetLayoutView="100" colorId="0" workbookViewId="0" topLeftCell="A1">
      <selection activeCell="A1" sqref="A1"/>
    </sheetView>
  </sheetViews>
  <sheetFormatPr defaultColWidth="11.421875" defaultRowHeight="13.5" customHeight="1"/>
  <cols>
    <col min="1" max="40" width="10.7109375" style="19" customWidth="1"/>
  </cols>
  <sheetData>
    <row r="1" spans="1:8" ht="13.5" customHeight="1">
      <c r="A1" s="19" t="s">
        <v>0</v>
      </c>
      <c r="F1" s="19" t="s">
        <v>1</v>
      </c>
      <c r="H1" s="19" t="s">
        <v>2</v>
      </c>
    </row>
    <row r="2" spans="1:9" ht="13.5" customHeight="1">
      <c r="A2" s="8" t="s">
        <v>3</v>
      </c>
      <c r="B2" s="8" t="s">
        <v>4</v>
      </c>
      <c r="C2" s="8" t="s">
        <v>5</v>
      </c>
      <c r="D2" s="9" t="s">
        <v>6</v>
      </c>
      <c r="F2" s="8" t="s">
        <v>3</v>
      </c>
      <c r="G2" s="8" t="s">
        <v>4</v>
      </c>
      <c r="H2" s="8" t="s">
        <v>5</v>
      </c>
      <c r="I2" s="9" t="s">
        <v>6</v>
      </c>
    </row>
    <row r="3" spans="1:9" ht="13.5" customHeight="1">
      <c r="A3" s="10" t="s">
        <v>7</v>
      </c>
      <c r="B3" s="11">
        <v>1638.78</v>
      </c>
      <c r="C3" s="11">
        <v>86.5</v>
      </c>
      <c r="D3" s="11">
        <f>PRODUCT(B3,C3)</f>
        <v>141754.47</v>
      </c>
      <c r="F3" s="10" t="s">
        <v>7</v>
      </c>
      <c r="G3" s="11">
        <v>1638.78</v>
      </c>
      <c r="H3" s="11">
        <v>86.5</v>
      </c>
      <c r="I3" s="11">
        <f>PRODUCT(G3,H3)</f>
        <v>141754.47</v>
      </c>
    </row>
    <row r="4" spans="1:9" ht="13.5" customHeight="1">
      <c r="A4" s="10" t="s">
        <v>8</v>
      </c>
      <c r="B4" s="11">
        <v>15</v>
      </c>
      <c r="C4" s="11">
        <v>24.5</v>
      </c>
      <c r="D4" s="11">
        <v>368</v>
      </c>
      <c r="F4" s="10" t="s">
        <v>8</v>
      </c>
      <c r="G4" s="11">
        <v>15</v>
      </c>
      <c r="H4" s="11">
        <v>24.5</v>
      </c>
      <c r="I4" s="11">
        <v>368</v>
      </c>
    </row>
    <row r="5" spans="1:9" ht="13.5" customHeight="1">
      <c r="A5" s="10" t="s">
        <v>9</v>
      </c>
      <c r="B5" s="11">
        <v>380</v>
      </c>
      <c r="C5" s="11">
        <v>80.5</v>
      </c>
      <c r="D5" s="11">
        <f>PRODUCT(B5,C5)</f>
        <v>30590</v>
      </c>
      <c r="F5" s="10" t="s">
        <v>9</v>
      </c>
      <c r="G5" s="11">
        <v>380</v>
      </c>
      <c r="H5" s="11">
        <v>80.5</v>
      </c>
      <c r="I5" s="11">
        <f>PRODUCT(G5,H5)</f>
        <v>30590</v>
      </c>
    </row>
    <row r="6" spans="1:9" ht="13.5" customHeight="1">
      <c r="A6" s="10" t="s">
        <v>10</v>
      </c>
      <c r="B6" s="11">
        <v>0</v>
      </c>
      <c r="C6" s="11">
        <v>118.1</v>
      </c>
      <c r="D6" s="11">
        <f>PRODUCT(B6,C6)</f>
        <v>0</v>
      </c>
      <c r="F6" s="10" t="s">
        <v>10</v>
      </c>
      <c r="G6" s="11">
        <v>0</v>
      </c>
      <c r="H6" s="11">
        <v>118.1</v>
      </c>
      <c r="I6" s="11">
        <f>PRODUCT(G6,H6)</f>
        <v>0</v>
      </c>
    </row>
    <row r="7" spans="1:9" ht="13.5" customHeight="1">
      <c r="A7" s="10" t="s">
        <v>11</v>
      </c>
      <c r="B7" s="11">
        <v>288</v>
      </c>
      <c r="C7" s="11">
        <v>95</v>
      </c>
      <c r="D7" s="11">
        <f>PRODUCT(B7,C7)</f>
        <v>27360</v>
      </c>
      <c r="F7" s="10" t="s">
        <v>11</v>
      </c>
      <c r="G7" s="11">
        <v>144</v>
      </c>
      <c r="H7" s="11">
        <v>95</v>
      </c>
      <c r="I7" s="11">
        <f>PRODUCT(G7,H7)</f>
        <v>13680</v>
      </c>
    </row>
    <row r="8" spans="1:9" ht="13.5" customHeight="1">
      <c r="A8" s="10" t="s">
        <v>12</v>
      </c>
      <c r="B8" s="11">
        <v>0</v>
      </c>
      <c r="C8" s="11">
        <v>142.8</v>
      </c>
      <c r="D8" s="11">
        <f>PRODUCT(B8,C8)</f>
        <v>0</v>
      </c>
      <c r="F8" s="10" t="s">
        <v>12</v>
      </c>
      <c r="G8" s="11">
        <v>0</v>
      </c>
      <c r="H8" s="11">
        <v>142.8</v>
      </c>
      <c r="I8" s="11">
        <f>PRODUCT(G8,H8)</f>
        <v>0</v>
      </c>
    </row>
    <row r="9" spans="1:6" ht="13.5" customHeight="1">
      <c r="A9" s="10"/>
      <c r="F9" s="10"/>
    </row>
    <row r="10" spans="1:9" ht="13.5" customHeight="1">
      <c r="A10" s="12" t="s">
        <v>13</v>
      </c>
      <c r="B10" s="13">
        <f>SUM(B3:B9)</f>
        <v>2321.7799999999997</v>
      </c>
      <c r="C10" s="12">
        <f>D10/B10</f>
        <v>86.17201888206463</v>
      </c>
      <c r="D10" s="13">
        <f>SUM(D3:D9)</f>
        <v>200072.47</v>
      </c>
      <c r="F10" s="12" t="s">
        <v>13</v>
      </c>
      <c r="G10" s="13">
        <f>SUM(G3:G9)</f>
        <v>2177.7799999999997</v>
      </c>
      <c r="H10" s="12">
        <f>I10/G10</f>
        <v>85.58829174664109</v>
      </c>
      <c r="I10" s="13">
        <f>SUM(I3:I9)</f>
        <v>186392.47</v>
      </c>
    </row>
    <row r="11" spans="1:9" ht="13.5" customHeight="1">
      <c r="A11" s="19" t="s">
        <v>14</v>
      </c>
      <c r="B11" s="19">
        <f>SUM(B3:B9)</f>
        <v>2321.7799999999997</v>
      </c>
      <c r="C11" s="18" t="s">
        <v>15</v>
      </c>
      <c r="D11" s="19" t="s">
        <v>16</v>
      </c>
      <c r="F11" s="19" t="s">
        <v>14</v>
      </c>
      <c r="G11" s="19">
        <f>SUM(G3:G9)</f>
        <v>2177.7799999999997</v>
      </c>
      <c r="H11" s="18" t="s">
        <v>17</v>
      </c>
      <c r="I11" s="19" t="s">
        <v>16</v>
      </c>
    </row>
    <row r="13" spans="1:9" ht="13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ht="13.5" customHeight="1">
      <c r="D14" s="19" t="s">
        <v>18</v>
      </c>
    </row>
    <row r="15" spans="1:8" ht="13.5" customHeight="1">
      <c r="A15" s="19" t="s">
        <v>19</v>
      </c>
      <c r="F15" s="19" t="s">
        <v>1</v>
      </c>
      <c r="H15" s="19" t="s">
        <v>20</v>
      </c>
    </row>
    <row r="16" spans="1:9" ht="13.5" customHeight="1">
      <c r="A16" s="8" t="s">
        <v>3</v>
      </c>
      <c r="B16" s="8" t="s">
        <v>4</v>
      </c>
      <c r="C16" s="8" t="s">
        <v>5</v>
      </c>
      <c r="D16" s="9" t="s">
        <v>6</v>
      </c>
      <c r="F16" s="8" t="s">
        <v>3</v>
      </c>
      <c r="G16" s="8" t="s">
        <v>4</v>
      </c>
      <c r="H16" s="8" t="s">
        <v>5</v>
      </c>
      <c r="I16" s="9" t="s">
        <v>6</v>
      </c>
    </row>
    <row r="17" spans="1:9" ht="13.5" customHeight="1">
      <c r="A17" s="10" t="s">
        <v>7</v>
      </c>
      <c r="B17" s="11">
        <v>1638.78</v>
      </c>
      <c r="C17" s="11">
        <v>86.5</v>
      </c>
      <c r="D17" s="11">
        <f>PRODUCT(B17,C17)</f>
        <v>141754.47</v>
      </c>
      <c r="F17" s="10" t="s">
        <v>7</v>
      </c>
      <c r="G17" s="11">
        <v>1638.78</v>
      </c>
      <c r="H17" s="11">
        <v>86.5</v>
      </c>
      <c r="I17" s="11">
        <f>PRODUCT(G17,H17)</f>
        <v>141754.47</v>
      </c>
    </row>
    <row r="18" spans="1:9" ht="13.5" customHeight="1">
      <c r="A18" s="10" t="s">
        <v>8</v>
      </c>
      <c r="B18" s="11">
        <v>15</v>
      </c>
      <c r="C18" s="11">
        <v>24.5</v>
      </c>
      <c r="D18" s="11">
        <v>368</v>
      </c>
      <c r="F18" s="10" t="s">
        <v>8</v>
      </c>
      <c r="G18" s="11">
        <v>15</v>
      </c>
      <c r="H18" s="11">
        <v>24.5</v>
      </c>
      <c r="I18" s="11">
        <v>368</v>
      </c>
    </row>
    <row r="19" spans="1:9" ht="13.5" customHeight="1">
      <c r="A19" s="10" t="s">
        <v>9</v>
      </c>
      <c r="B19" s="11">
        <v>380</v>
      </c>
      <c r="C19" s="11">
        <v>80.5</v>
      </c>
      <c r="D19" s="11">
        <f>PRODUCT(B19,C19)</f>
        <v>30590</v>
      </c>
      <c r="F19" s="10" t="s">
        <v>9</v>
      </c>
      <c r="G19" s="11">
        <v>380</v>
      </c>
      <c r="H19" s="11">
        <v>80.5</v>
      </c>
      <c r="I19" s="11">
        <f>PRODUCT(G19,H19)</f>
        <v>30590</v>
      </c>
    </row>
    <row r="20" spans="1:9" ht="13.5" customHeight="1">
      <c r="A20" s="10" t="s">
        <v>10</v>
      </c>
      <c r="B20" s="11">
        <v>0</v>
      </c>
      <c r="C20" s="11">
        <v>118.1</v>
      </c>
      <c r="D20" s="11">
        <f>PRODUCT(B20,C20)</f>
        <v>0</v>
      </c>
      <c r="F20" s="10" t="s">
        <v>10</v>
      </c>
      <c r="G20" s="11">
        <v>0</v>
      </c>
      <c r="H20" s="11">
        <v>118.1</v>
      </c>
      <c r="I20" s="11">
        <f>PRODUCT(G20,H20)</f>
        <v>0</v>
      </c>
    </row>
    <row r="21" spans="1:9" ht="13.5" customHeight="1">
      <c r="A21" s="10" t="s">
        <v>11</v>
      </c>
      <c r="B21" s="11">
        <v>204</v>
      </c>
      <c r="C21" s="11">
        <v>95</v>
      </c>
      <c r="D21" s="11">
        <f>PRODUCT(B21,C21)</f>
        <v>19380</v>
      </c>
      <c r="F21" s="10" t="s">
        <v>11</v>
      </c>
      <c r="G21" s="11">
        <v>60</v>
      </c>
      <c r="H21" s="11">
        <v>95</v>
      </c>
      <c r="I21" s="11">
        <f>PRODUCT(G21,H21)</f>
        <v>5700</v>
      </c>
    </row>
    <row r="22" spans="1:9" ht="13.5" customHeight="1">
      <c r="A22" s="10" t="s">
        <v>12</v>
      </c>
      <c r="B22" s="11">
        <v>0</v>
      </c>
      <c r="C22" s="11">
        <v>142.8</v>
      </c>
      <c r="D22" s="11">
        <f>PRODUCT(B22,C22)</f>
        <v>0</v>
      </c>
      <c r="F22" s="10" t="s">
        <v>12</v>
      </c>
      <c r="G22" s="11">
        <v>0</v>
      </c>
      <c r="H22" s="11">
        <v>142.8</v>
      </c>
      <c r="I22" s="11">
        <f>PRODUCT(G22,H22)</f>
        <v>0</v>
      </c>
    </row>
    <row r="23" spans="1:6" ht="13.5" customHeight="1">
      <c r="A23" s="10"/>
      <c r="F23" s="10"/>
    </row>
    <row r="24" spans="1:9" ht="13.5" customHeight="1">
      <c r="A24" s="12" t="s">
        <v>13</v>
      </c>
      <c r="B24" s="13">
        <f>SUM(B17:B23)</f>
        <v>2237.7799999999997</v>
      </c>
      <c r="C24" s="12">
        <f>D24/B24</f>
        <v>85.84064117116071</v>
      </c>
      <c r="D24" s="13">
        <f>SUM(D17:D23)</f>
        <v>192092.47</v>
      </c>
      <c r="F24" s="12" t="s">
        <v>13</v>
      </c>
      <c r="G24" s="13">
        <f>SUM(G17:G23)</f>
        <v>2093.7799999999997</v>
      </c>
      <c r="H24" s="12">
        <f>I24/G24</f>
        <v>85.2107050406442</v>
      </c>
      <c r="I24" s="13">
        <f>SUM(I17:I23)</f>
        <v>178412.47</v>
      </c>
    </row>
    <row r="25" spans="1:9" ht="13.5" customHeight="1">
      <c r="A25" s="19" t="s">
        <v>14</v>
      </c>
      <c r="B25" s="19">
        <f>SUM(B17:B23)</f>
        <v>2237.7799999999997</v>
      </c>
      <c r="C25" s="18" t="s">
        <v>21</v>
      </c>
      <c r="D25" s="19" t="s">
        <v>16</v>
      </c>
      <c r="F25" s="19" t="s">
        <v>14</v>
      </c>
      <c r="G25" s="19">
        <f>SUM(G17:G23)</f>
        <v>2093.7799999999997</v>
      </c>
      <c r="H25" s="18" t="s">
        <v>22</v>
      </c>
      <c r="I25" s="19" t="s">
        <v>16</v>
      </c>
    </row>
    <row r="27" spans="1:9" ht="13.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ht="13.5" customHeight="1">
      <c r="C28" s="19" t="s">
        <v>23</v>
      </c>
    </row>
    <row r="29" spans="1:8" ht="13.5" customHeight="1">
      <c r="A29" s="19" t="s">
        <v>0</v>
      </c>
      <c r="F29" s="19" t="s">
        <v>1</v>
      </c>
      <c r="H29" s="19" t="s">
        <v>2</v>
      </c>
    </row>
    <row r="30" spans="1:9" ht="13.5" customHeight="1">
      <c r="A30" s="8" t="s">
        <v>3</v>
      </c>
      <c r="B30" s="8" t="s">
        <v>4</v>
      </c>
      <c r="C30" s="8" t="s">
        <v>5</v>
      </c>
      <c r="D30" s="9" t="s">
        <v>6</v>
      </c>
      <c r="F30" s="8" t="s">
        <v>3</v>
      </c>
      <c r="G30" s="8" t="s">
        <v>4</v>
      </c>
      <c r="H30" s="8" t="s">
        <v>5</v>
      </c>
      <c r="I30" s="9" t="s">
        <v>6</v>
      </c>
    </row>
    <row r="31" spans="1:9" ht="13.5" customHeight="1">
      <c r="A31" s="10" t="s">
        <v>7</v>
      </c>
      <c r="B31" s="11">
        <v>1638.78</v>
      </c>
      <c r="C31" s="11">
        <v>86.5</v>
      </c>
      <c r="D31" s="11">
        <f>PRODUCT(B31,C31)</f>
        <v>141754.47</v>
      </c>
      <c r="F31" s="10" t="s">
        <v>7</v>
      </c>
      <c r="G31" s="11">
        <v>1638.78</v>
      </c>
      <c r="H31" s="11">
        <v>86.5</v>
      </c>
      <c r="I31" s="11">
        <f>PRODUCT(G31,H31)</f>
        <v>141754.47</v>
      </c>
    </row>
    <row r="32" spans="1:9" ht="13.5" customHeight="1">
      <c r="A32" s="10" t="s">
        <v>8</v>
      </c>
      <c r="B32" s="11">
        <v>15</v>
      </c>
      <c r="C32" s="11">
        <v>24.5</v>
      </c>
      <c r="D32" s="11">
        <v>368</v>
      </c>
      <c r="F32" s="10" t="s">
        <v>8</v>
      </c>
      <c r="G32" s="11">
        <v>15</v>
      </c>
      <c r="H32" s="11">
        <v>24.5</v>
      </c>
      <c r="I32" s="11">
        <v>368</v>
      </c>
    </row>
    <row r="33" spans="1:9" ht="13.5" customHeight="1">
      <c r="A33" s="10" t="s">
        <v>9</v>
      </c>
      <c r="B33" s="11">
        <v>380</v>
      </c>
      <c r="C33" s="11">
        <v>80.5</v>
      </c>
      <c r="D33" s="11">
        <f>PRODUCT(B33,C33)</f>
        <v>30590</v>
      </c>
      <c r="F33" s="10" t="s">
        <v>9</v>
      </c>
      <c r="G33" s="11">
        <v>380</v>
      </c>
      <c r="H33" s="11">
        <v>80.5</v>
      </c>
      <c r="I33" s="11">
        <f>PRODUCT(G33,H33)</f>
        <v>30590</v>
      </c>
    </row>
    <row r="34" spans="1:9" ht="13.5" customHeight="1">
      <c r="A34" s="10" t="s">
        <v>10</v>
      </c>
      <c r="B34" s="11">
        <v>328</v>
      </c>
      <c r="C34" s="11">
        <v>118.1</v>
      </c>
      <c r="D34" s="11">
        <f>PRODUCT(B34,C34)</f>
        <v>38736.799999999996</v>
      </c>
      <c r="F34" s="10" t="s">
        <v>10</v>
      </c>
      <c r="G34" s="11">
        <v>328</v>
      </c>
      <c r="H34" s="11">
        <v>118.1</v>
      </c>
      <c r="I34" s="11">
        <f>PRODUCT(G34,H34)</f>
        <v>38736.799999999996</v>
      </c>
    </row>
    <row r="35" spans="1:9" ht="13.5" customHeight="1">
      <c r="A35" s="10" t="s">
        <v>11</v>
      </c>
      <c r="B35" s="11">
        <v>288</v>
      </c>
      <c r="C35" s="11">
        <v>95</v>
      </c>
      <c r="D35" s="11">
        <f>PRODUCT(B35,C35)</f>
        <v>27360</v>
      </c>
      <c r="F35" s="10" t="s">
        <v>11</v>
      </c>
      <c r="G35" s="11">
        <v>144</v>
      </c>
      <c r="H35" s="11">
        <v>95</v>
      </c>
      <c r="I35" s="11">
        <f>PRODUCT(G35,H35)</f>
        <v>13680</v>
      </c>
    </row>
    <row r="36" spans="1:9" ht="13.5" customHeight="1">
      <c r="A36" s="10" t="s">
        <v>12</v>
      </c>
      <c r="B36" s="11">
        <v>0</v>
      </c>
      <c r="C36" s="11">
        <v>142.8</v>
      </c>
      <c r="D36" s="11">
        <f>PRODUCT(B36,C36)</f>
        <v>0</v>
      </c>
      <c r="F36" s="10" t="s">
        <v>12</v>
      </c>
      <c r="G36" s="11">
        <v>0</v>
      </c>
      <c r="H36" s="11">
        <v>142.8</v>
      </c>
      <c r="I36" s="11">
        <f>PRODUCT(G36,H36)</f>
        <v>0</v>
      </c>
    </row>
    <row r="37" spans="1:6" ht="13.5" customHeight="1">
      <c r="A37" s="10"/>
      <c r="F37" s="10"/>
    </row>
    <row r="38" spans="1:9" ht="13.5" customHeight="1">
      <c r="A38" s="12" t="s">
        <v>13</v>
      </c>
      <c r="B38" s="13">
        <f>SUM(B31:B37)</f>
        <v>2649.7799999999997</v>
      </c>
      <c r="C38" s="12">
        <f>D38/B38</f>
        <v>90.12418766841022</v>
      </c>
      <c r="D38" s="13">
        <f>SUM(D31:D37)</f>
        <v>238809.27</v>
      </c>
      <c r="F38" s="12" t="s">
        <v>13</v>
      </c>
      <c r="G38" s="13">
        <f>SUM(G31:G37)</f>
        <v>2505.7799999999997</v>
      </c>
      <c r="H38" s="12">
        <f>I38/G38</f>
        <v>89.84398869812993</v>
      </c>
      <c r="I38" s="13">
        <f>SUM(I31:I37)</f>
        <v>225129.27</v>
      </c>
    </row>
    <row r="39" spans="1:9" ht="13.5" customHeight="1">
      <c r="A39" s="19" t="s">
        <v>14</v>
      </c>
      <c r="B39" s="19">
        <f>SUM(B31:B37)</f>
        <v>2649.7799999999997</v>
      </c>
      <c r="C39" s="18" t="s">
        <v>24</v>
      </c>
      <c r="D39" s="19" t="s">
        <v>16</v>
      </c>
      <c r="F39" s="19" t="s">
        <v>14</v>
      </c>
      <c r="G39" s="19">
        <f>SUM(G31:G37)</f>
        <v>2505.7799999999997</v>
      </c>
      <c r="H39" s="18" t="s">
        <v>25</v>
      </c>
      <c r="I39" s="19" t="s">
        <v>16</v>
      </c>
    </row>
  </sheetData>
  <sheetProtection/>
  <printOptions gridLines="1"/>
  <pageMargins left="0.499" right="0.499" top="0.499" bottom="0.499" header="0.499" footer="0.499"/>
  <pageSetup firstPageNumber="1" useFirstPageNumber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